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Φύλλο1" sheetId="1" r:id="rId1"/>
  </sheets>
  <definedNames>
    <definedName name="_xlnm.Print_Area" localSheetId="0">Φύλλο1!$A$1:$G$75</definedName>
  </definedNames>
  <calcPr calcId="125725"/>
</workbook>
</file>

<file path=xl/calcChain.xml><?xml version="1.0" encoding="utf-8"?>
<calcChain xmlns="http://schemas.openxmlformats.org/spreadsheetml/2006/main">
  <c r="G17" i="1"/>
  <c r="E24"/>
  <c r="G22"/>
  <c r="G21"/>
  <c r="G20"/>
  <c r="G19"/>
  <c r="G18"/>
  <c r="G16"/>
  <c r="G15"/>
  <c r="G14"/>
  <c r="G24" l="1"/>
  <c r="G30" s="1"/>
  <c r="G40" l="1"/>
  <c r="G32"/>
  <c r="G41" l="1"/>
</calcChain>
</file>

<file path=xl/sharedStrings.xml><?xml version="1.0" encoding="utf-8"?>
<sst xmlns="http://schemas.openxmlformats.org/spreadsheetml/2006/main" count="31" uniqueCount="30">
  <si>
    <t>ΥΠΟΛΟΓΙΣΜΟΣ ΑΥΤΟΝΟΜΟΥ ΣΥΣΤΗΜΑΤΟΣ ΗΛΕΚΤΡΟΔΟΤΗΣΗΣ ΜΕ ΦΩΤΟΒΟΛΤΑΪΚΑ</t>
  </si>
  <si>
    <t>1.</t>
  </si>
  <si>
    <t>α/α</t>
  </si>
  <si>
    <t>Ώρες λειτ./Ημέρα</t>
  </si>
  <si>
    <t>Ημ/σια Κατ/ση (Watt*Ώρες)</t>
  </si>
  <si>
    <t>ΥΠΟΛΟΓΙΣΜΟΣ ΣΥΝΟΛΙΚΗΣ ΗΜΕΡΗΣΙΑΣ ΚΑΤΑΝΑΛΩΣΗΣ ΕΞΟΠΛΙΣΜΟΥ</t>
  </si>
  <si>
    <t>ΑΡΙΘΜΟΣ ΠΑΝΕΛΩΝ ΠΟΥ ΑΠΑΙΤΟΥΝΤΑΙ</t>
  </si>
  <si>
    <t>ΥΠΟΛΟΓΙΣΜΟΣ ΑΠΑΙΤΟΥΜΕΝΩΝ ΦΩΤΟΒΟΛΤΑΪΚΩΝ ΠΑΝΕΛΩΝ</t>
  </si>
  <si>
    <t>ΥΠΟΜΝΗΜΑ</t>
  </si>
  <si>
    <t>Αυτομάτος υπολογιζόμενα πεδία</t>
  </si>
  <si>
    <t>Προτεινόμενα</t>
  </si>
  <si>
    <t>ΕΛΑΧΙΣΤΕΣ ΩΡΕΣ ΗΜΕΡΗΣΙΑΣ ΗΛΙΟΦΑΝΕΙΑΣ</t>
  </si>
  <si>
    <t>ΗΜΕΡΕΣ ΕΠΙΘΥΜΗΤΗΣ ΑΥΤΟΝΟΜΙΑΣ ΣΥΣΤ/ΤΟΣ</t>
  </si>
  <si>
    <t>ΣΥΝΟΛΑ</t>
  </si>
  <si>
    <t>ΕΛΑΧΙΣΤΗ ΣΥΝΟΛΙΚΗ ΙΣΧΥΣ ΠΑΝΕΛΩΝ (Watt)</t>
  </si>
  <si>
    <t>ΟΝΟΜΑΣΤΙΚΗ ΙΣΧΥΣ ΕΚΑΣΤΟΥ ΠΑΝΕΛΟΥ (Watt)</t>
  </si>
  <si>
    <t xml:space="preserve">Ενέργεια Εξ/σμού    (Watt/h) </t>
  </si>
  <si>
    <t>Πεδία που συμπληρώνονται από τον χρήστη</t>
  </si>
  <si>
    <t>ΥΠΟΛΟΓΙΣΜΟΣ ΑΠΑΙΤΟΥΜΕΝΩΝ ΣΥΣΣΩΡΕΥΤΩΝ (ΜΠΑΤΑΡΙΩΝ)</t>
  </si>
  <si>
    <t>Εξοπλισμός                                         (T.V, Λάμπα κλπ)</t>
  </si>
  <si>
    <t>ψυγείο</t>
  </si>
  <si>
    <t>T.V</t>
  </si>
  <si>
    <t>Λάμπες 10*15</t>
  </si>
  <si>
    <t>ΒΑΘΟΣ ΕΠΙΘΥΜΗΤΗΣ ΕΚΦΟΡΤΙΣΗΣ                                                                  %</t>
  </si>
  <si>
    <t>Γνωρίζουμε ότι Volt*Ampere=Watt.                                                                                                                               Από τη πινακίδα κάθε κατανάλωσης υπολογίζουμε την ωριαία καταναλωνόμενη ενέργεια (Watt).</t>
  </si>
  <si>
    <t>ΣΥΝΤΕΛΕΣΤΗΣ ΑΠΟΔΩΣΗΣ</t>
  </si>
  <si>
    <t>ΣΥΝΤΕΛΕΣΤΗΣ ΑΠΩΛΕΙΩΝ (Ierter, Καλώδια κλπ)</t>
  </si>
  <si>
    <t>ΤΑΣΗ ΛΕΙΤΟΥΡΓΕΙΑΣ ΣΥΣΤΗΜΑΤΟΣ ΣΥΣΣΩΡΕΥΤΩΝ (12, 24, 36 κλπ)  Volt</t>
  </si>
  <si>
    <t>ΙΣΧΥΣ ΣΥΣΤΗΜΑΤΩΝ ΣΥΣΣΩΡΕΥΤΩΝ                                                                            Ah</t>
  </si>
  <si>
    <t>ΡΥΘΜΟΣ ΕΚΦΟΡΤΙΣΗΣ                                                                                                       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</si>
</sst>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u val="double"/>
      <sz val="11"/>
      <color theme="1"/>
      <name val="Calibri"/>
      <family val="2"/>
      <charset val="161"/>
      <scheme val="minor"/>
    </font>
    <font>
      <sz val="10.5"/>
      <color theme="1"/>
      <name val="Calibri"/>
      <family val="2"/>
      <charset val="161"/>
      <scheme val="minor"/>
    </font>
    <font>
      <sz val="11"/>
      <color rgb="FF07456E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0" borderId="26" xfId="0" applyFont="1" applyBorder="1" applyAlignment="1"/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3" fontId="0" fillId="4" borderId="22" xfId="0" applyNumberFormat="1" applyFill="1" applyBorder="1" applyAlignment="1" applyProtection="1">
      <alignment horizontal="center"/>
      <protection locked="0"/>
    </xf>
    <xf numFmtId="3" fontId="0" fillId="4" borderId="22" xfId="0" applyNumberFormat="1" applyFont="1" applyFill="1" applyBorder="1" applyAlignment="1" applyProtection="1">
      <alignment horizontal="center"/>
      <protection locked="0"/>
    </xf>
    <xf numFmtId="3" fontId="0" fillId="4" borderId="23" xfId="0" applyNumberFormat="1" applyFont="1" applyFill="1" applyBorder="1" applyAlignment="1" applyProtection="1">
      <alignment horizontal="center"/>
      <protection locked="0"/>
    </xf>
    <xf numFmtId="3" fontId="0" fillId="2" borderId="22" xfId="0" applyNumberFormat="1" applyFill="1" applyBorder="1" applyAlignment="1" applyProtection="1">
      <alignment horizontal="center"/>
      <protection hidden="1"/>
    </xf>
    <xf numFmtId="3" fontId="0" fillId="2" borderId="23" xfId="0" applyNumberForma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3" fontId="1" fillId="3" borderId="2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4" fontId="0" fillId="4" borderId="24" xfId="0" applyNumberFormat="1" applyFill="1" applyBorder="1" applyAlignment="1" applyProtection="1">
      <alignment horizontal="center"/>
      <protection locked="0"/>
    </xf>
    <xf numFmtId="3" fontId="0" fillId="0" borderId="34" xfId="0" applyNumberFormat="1" applyFill="1" applyBorder="1" applyAlignment="1" applyProtection="1">
      <alignment horizontal="center"/>
      <protection locked="0"/>
    </xf>
    <xf numFmtId="4" fontId="1" fillId="3" borderId="2" xfId="0" applyNumberFormat="1" applyFont="1" applyFill="1" applyBorder="1" applyAlignment="1" applyProtection="1">
      <alignment horizontal="center"/>
      <protection hidden="1"/>
    </xf>
    <xf numFmtId="0" fontId="5" fillId="0" borderId="0" xfId="0" applyFont="1"/>
    <xf numFmtId="4" fontId="0" fillId="4" borderId="24" xfId="0" applyNumberFormat="1" applyFont="1" applyFill="1" applyBorder="1" applyAlignment="1" applyProtection="1">
      <alignment horizontal="center"/>
      <protection locked="0"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39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2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2" xfId="0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43</xdr:row>
      <xdr:rowOff>171449</xdr:rowOff>
    </xdr:from>
    <xdr:to>
      <xdr:col>6</xdr:col>
      <xdr:colOff>956583</xdr:colOff>
      <xdr:row>58</xdr:row>
      <xdr:rowOff>57150</xdr:rowOff>
    </xdr:to>
    <xdr:pic>
      <xdr:nvPicPr>
        <xdr:cNvPr id="1025" name="Picture 1" descr="http://www.ortsa.gr/wp-content/uploads/articles_imgs/article66/pic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" y="9763124"/>
          <a:ext cx="5442859" cy="27432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285749</xdr:colOff>
      <xdr:row>61</xdr:row>
      <xdr:rowOff>76200</xdr:rowOff>
    </xdr:from>
    <xdr:to>
      <xdr:col>6</xdr:col>
      <xdr:colOff>947056</xdr:colOff>
      <xdr:row>74</xdr:row>
      <xdr:rowOff>38100</xdr:rowOff>
    </xdr:to>
    <xdr:pic>
      <xdr:nvPicPr>
        <xdr:cNvPr id="1026" name="Picture 2" descr="http://www.ortsa.gr/wp-content/uploads/articles_imgs/article66/pic0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49" y="13325475"/>
          <a:ext cx="5442857" cy="2438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>
      <selection activeCell="A62" sqref="A62"/>
    </sheetView>
  </sheetViews>
  <sheetFormatPr defaultRowHeight="15"/>
  <cols>
    <col min="1" max="1" width="4.85546875" style="1" customWidth="1"/>
    <col min="2" max="2" width="4.7109375" customWidth="1"/>
    <col min="3" max="3" width="14.140625" customWidth="1"/>
    <col min="4" max="4" width="14.5703125" customWidth="1"/>
    <col min="5" max="5" width="17.5703125" customWidth="1"/>
    <col min="6" max="6" width="15.85546875" customWidth="1"/>
    <col min="7" max="7" width="15.42578125" customWidth="1"/>
  </cols>
  <sheetData>
    <row r="1" spans="1:10">
      <c r="A1" s="68" t="s">
        <v>0</v>
      </c>
      <c r="B1" s="68"/>
      <c r="C1" s="68"/>
      <c r="D1" s="68"/>
      <c r="E1" s="68"/>
      <c r="F1" s="68"/>
      <c r="G1" s="68"/>
      <c r="H1" s="16"/>
      <c r="I1" s="16"/>
      <c r="J1" s="16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9.5" customHeight="1" thickBot="1">
      <c r="B3" s="67" t="s">
        <v>8</v>
      </c>
      <c r="C3" s="67"/>
      <c r="D3" s="67"/>
      <c r="E3" s="67"/>
      <c r="F3" s="67"/>
      <c r="G3" s="67"/>
      <c r="H3" s="22"/>
      <c r="I3" s="22"/>
      <c r="J3" s="8"/>
    </row>
    <row r="4" spans="1:10" ht="19.5" customHeight="1" thickBot="1">
      <c r="B4" s="19"/>
      <c r="C4" s="69" t="s">
        <v>17</v>
      </c>
      <c r="D4" s="70"/>
      <c r="E4" s="70"/>
      <c r="F4" s="70"/>
      <c r="G4" s="70"/>
      <c r="H4" s="23"/>
      <c r="I4" s="18"/>
      <c r="J4" s="8"/>
    </row>
    <row r="5" spans="1:10" ht="15.75" thickBot="1">
      <c r="A5" s="10"/>
      <c r="B5" s="11"/>
      <c r="C5" s="71" t="s">
        <v>9</v>
      </c>
      <c r="D5" s="72"/>
      <c r="E5" s="72"/>
      <c r="F5" s="72"/>
      <c r="G5" s="72"/>
      <c r="H5" s="24"/>
      <c r="I5" s="7"/>
      <c r="J5" s="10"/>
    </row>
    <row r="6" spans="1:10" ht="15.75" thickBot="1">
      <c r="A6" s="10"/>
      <c r="B6" s="12"/>
      <c r="C6" s="71" t="s">
        <v>9</v>
      </c>
      <c r="D6" s="72"/>
      <c r="E6" s="72"/>
      <c r="F6" s="72"/>
      <c r="G6" s="72"/>
      <c r="H6" s="25"/>
      <c r="I6" s="7"/>
      <c r="J6" s="10"/>
    </row>
    <row r="7" spans="1:10" ht="15.75" thickBot="1">
      <c r="A7" s="10"/>
      <c r="B7" s="13"/>
      <c r="C7" s="71" t="s">
        <v>10</v>
      </c>
      <c r="D7" s="72"/>
      <c r="E7" s="72"/>
      <c r="F7" s="72"/>
      <c r="G7" s="72"/>
      <c r="H7" s="25"/>
      <c r="I7" s="7"/>
      <c r="J7" s="10"/>
    </row>
    <row r="8" spans="1:10" ht="50.1" customHeight="1"/>
    <row r="9" spans="1:10">
      <c r="A9" s="6" t="s">
        <v>1</v>
      </c>
      <c r="B9" s="58" t="s">
        <v>5</v>
      </c>
      <c r="C9" s="58"/>
      <c r="D9" s="58"/>
      <c r="E9" s="58"/>
      <c r="F9" s="58"/>
      <c r="G9" s="58"/>
      <c r="H9" s="8"/>
      <c r="I9" s="8"/>
    </row>
    <row r="10" spans="1:10" ht="12.75" customHeight="1">
      <c r="A10" s="6"/>
      <c r="B10" s="9"/>
      <c r="C10" s="9"/>
      <c r="D10" s="9"/>
      <c r="E10" s="9"/>
      <c r="F10" s="9"/>
      <c r="G10" s="9"/>
      <c r="H10" s="9"/>
      <c r="I10" s="9"/>
    </row>
    <row r="11" spans="1:10" ht="27.75" customHeight="1">
      <c r="B11" s="54" t="s">
        <v>24</v>
      </c>
      <c r="C11" s="54"/>
      <c r="D11" s="54"/>
      <c r="E11" s="54"/>
      <c r="F11" s="54"/>
      <c r="G11" s="54"/>
      <c r="H11" s="17"/>
      <c r="I11" s="17"/>
    </row>
    <row r="12" spans="1:10" ht="8.25" customHeight="1" thickBot="1"/>
    <row r="13" spans="1:10" s="2" customFormat="1" ht="30" customHeight="1" thickBot="1">
      <c r="B13" s="3" t="s">
        <v>2</v>
      </c>
      <c r="C13" s="61" t="s">
        <v>19</v>
      </c>
      <c r="D13" s="62"/>
      <c r="E13" s="4" t="s">
        <v>16</v>
      </c>
      <c r="F13" s="15" t="s">
        <v>3</v>
      </c>
      <c r="G13" s="4" t="s">
        <v>4</v>
      </c>
    </row>
    <row r="14" spans="1:10">
      <c r="B14" s="26">
        <v>1</v>
      </c>
      <c r="C14" s="63" t="s">
        <v>20</v>
      </c>
      <c r="D14" s="64"/>
      <c r="E14" s="27">
        <v>300</v>
      </c>
      <c r="F14" s="28">
        <v>6</v>
      </c>
      <c r="G14" s="38">
        <f>IF(OR(E14="",F14=""),"",E14*F14)</f>
        <v>1800</v>
      </c>
    </row>
    <row r="15" spans="1:10">
      <c r="B15" s="29">
        <v>2</v>
      </c>
      <c r="C15" s="65" t="s">
        <v>22</v>
      </c>
      <c r="D15" s="66"/>
      <c r="E15" s="30">
        <v>150</v>
      </c>
      <c r="F15" s="31">
        <v>5</v>
      </c>
      <c r="G15" s="39">
        <f t="shared" ref="G15:G22" si="0">IF(OR(E15="",F15=""),"",E15*F15)</f>
        <v>750</v>
      </c>
    </row>
    <row r="16" spans="1:10">
      <c r="B16" s="29">
        <v>3</v>
      </c>
      <c r="C16" s="65" t="s">
        <v>21</v>
      </c>
      <c r="D16" s="66"/>
      <c r="E16" s="30">
        <v>300</v>
      </c>
      <c r="F16" s="31">
        <v>3</v>
      </c>
      <c r="G16" s="39">
        <f t="shared" si="0"/>
        <v>900</v>
      </c>
    </row>
    <row r="17" spans="1:9">
      <c r="B17" s="29"/>
      <c r="C17" s="65"/>
      <c r="D17" s="66"/>
      <c r="E17" s="30"/>
      <c r="F17" s="31"/>
      <c r="G17" s="39" t="str">
        <f t="shared" si="0"/>
        <v/>
      </c>
    </row>
    <row r="18" spans="1:9">
      <c r="B18" s="29"/>
      <c r="C18" s="65"/>
      <c r="D18" s="66"/>
      <c r="E18" s="30"/>
      <c r="F18" s="31"/>
      <c r="G18" s="39" t="str">
        <f t="shared" si="0"/>
        <v/>
      </c>
    </row>
    <row r="19" spans="1:9">
      <c r="B19" s="29"/>
      <c r="C19" s="65"/>
      <c r="D19" s="66"/>
      <c r="E19" s="30"/>
      <c r="F19" s="31"/>
      <c r="G19" s="39" t="str">
        <f t="shared" si="0"/>
        <v/>
      </c>
    </row>
    <row r="20" spans="1:9">
      <c r="B20" s="29"/>
      <c r="C20" s="65"/>
      <c r="D20" s="66"/>
      <c r="E20" s="30"/>
      <c r="F20" s="31"/>
      <c r="G20" s="39" t="str">
        <f t="shared" si="0"/>
        <v/>
      </c>
    </row>
    <row r="21" spans="1:9">
      <c r="B21" s="29"/>
      <c r="C21" s="65"/>
      <c r="D21" s="66"/>
      <c r="E21" s="30"/>
      <c r="F21" s="31"/>
      <c r="G21" s="39" t="str">
        <f t="shared" si="0"/>
        <v/>
      </c>
    </row>
    <row r="22" spans="1:9">
      <c r="B22" s="29"/>
      <c r="C22" s="65"/>
      <c r="D22" s="66"/>
      <c r="E22" s="30"/>
      <c r="F22" s="31"/>
      <c r="G22" s="39" t="str">
        <f t="shared" si="0"/>
        <v/>
      </c>
    </row>
    <row r="23" spans="1:9" ht="15.75" thickBot="1">
      <c r="B23" s="32"/>
      <c r="C23" s="59"/>
      <c r="D23" s="60"/>
      <c r="E23" s="33"/>
      <c r="F23" s="34"/>
      <c r="G23" s="40"/>
    </row>
    <row r="24" spans="1:9" ht="15.75" thickBot="1">
      <c r="B24" s="76" t="s">
        <v>13</v>
      </c>
      <c r="C24" s="77"/>
      <c r="D24" s="77"/>
      <c r="E24" s="41">
        <f>IF(SUM(E14:E23)=0,"",SUM(E14:E23))</f>
        <v>750</v>
      </c>
      <c r="F24" s="14"/>
      <c r="G24" s="41">
        <f>IF(SUM(G14:G23)=0,"",SUM(G14:G23))</f>
        <v>3450</v>
      </c>
    </row>
    <row r="25" spans="1:9" ht="50.1" customHeight="1"/>
    <row r="26" spans="1:9">
      <c r="A26" s="6">
        <v>2</v>
      </c>
      <c r="B26" s="58" t="s">
        <v>7</v>
      </c>
      <c r="C26" s="58"/>
      <c r="D26" s="58"/>
      <c r="E26" s="58"/>
      <c r="F26" s="58"/>
      <c r="G26" s="58"/>
      <c r="H26" s="8"/>
      <c r="I26" s="8"/>
    </row>
    <row r="27" spans="1:9" ht="7.5" customHeight="1" thickBot="1"/>
    <row r="28" spans="1:9">
      <c r="B28" s="5">
        <v>1</v>
      </c>
      <c r="C28" s="81" t="s">
        <v>11</v>
      </c>
      <c r="D28" s="81"/>
      <c r="E28" s="81"/>
      <c r="F28" s="82"/>
      <c r="G28" s="35">
        <v>3</v>
      </c>
    </row>
    <row r="29" spans="1:9" ht="15.75" thickBot="1">
      <c r="B29" s="42">
        <v>2</v>
      </c>
      <c r="C29" s="91" t="s">
        <v>25</v>
      </c>
      <c r="D29" s="91"/>
      <c r="E29" s="91"/>
      <c r="F29" s="92"/>
      <c r="G29" s="43">
        <v>0.7</v>
      </c>
    </row>
    <row r="30" spans="1:9" ht="15.75" thickBot="1">
      <c r="B30" s="86" t="s">
        <v>14</v>
      </c>
      <c r="C30" s="87"/>
      <c r="D30" s="87"/>
      <c r="E30" s="87"/>
      <c r="F30" s="88"/>
      <c r="G30" s="45">
        <f>IF(OR(G24=0,G24="",G28=0,G28="",G29=0,G29=""),"",ODD((G24/(G28*G29))))</f>
        <v>1643</v>
      </c>
    </row>
    <row r="31" spans="1:9" ht="15.75" thickBot="1">
      <c r="B31" s="83" t="s">
        <v>15</v>
      </c>
      <c r="C31" s="84"/>
      <c r="D31" s="84"/>
      <c r="E31" s="84"/>
      <c r="F31" s="85"/>
      <c r="G31" s="44">
        <v>250</v>
      </c>
    </row>
    <row r="32" spans="1:9" ht="15.75" thickBot="1">
      <c r="B32" s="86" t="s">
        <v>6</v>
      </c>
      <c r="C32" s="87"/>
      <c r="D32" s="87"/>
      <c r="E32" s="87"/>
      <c r="F32" s="88"/>
      <c r="G32" s="41">
        <f>ODD(G30/G31)</f>
        <v>7</v>
      </c>
    </row>
    <row r="33" spans="1:9" ht="50.1" customHeight="1"/>
    <row r="34" spans="1:9">
      <c r="A34" s="6">
        <v>3</v>
      </c>
      <c r="B34" s="58" t="s">
        <v>18</v>
      </c>
      <c r="C34" s="58"/>
      <c r="D34" s="58"/>
      <c r="E34" s="58"/>
      <c r="F34" s="58"/>
      <c r="G34" s="58"/>
      <c r="H34" s="8"/>
      <c r="I34" s="8"/>
    </row>
    <row r="35" spans="1:9" ht="6.75" customHeight="1" thickBot="1">
      <c r="A35" s="6"/>
      <c r="B35" s="9"/>
      <c r="C35" s="9"/>
      <c r="D35" s="9"/>
      <c r="E35" s="9"/>
      <c r="F35" s="9"/>
      <c r="G35" s="9"/>
      <c r="H35" s="9"/>
      <c r="I35" s="9"/>
    </row>
    <row r="36" spans="1:9">
      <c r="A36" s="6"/>
      <c r="B36" s="20">
        <v>1</v>
      </c>
      <c r="C36" s="89" t="s">
        <v>12</v>
      </c>
      <c r="D36" s="89"/>
      <c r="E36" s="89"/>
      <c r="F36" s="90"/>
      <c r="G36" s="36">
        <v>4</v>
      </c>
      <c r="H36" s="9"/>
      <c r="I36" s="9"/>
    </row>
    <row r="37" spans="1:9">
      <c r="A37" s="6"/>
      <c r="B37" s="21">
        <v>2</v>
      </c>
      <c r="C37" s="73" t="s">
        <v>23</v>
      </c>
      <c r="D37" s="74"/>
      <c r="E37" s="74"/>
      <c r="F37" s="75"/>
      <c r="G37" s="37">
        <v>50</v>
      </c>
      <c r="H37" s="9"/>
      <c r="I37" s="9"/>
    </row>
    <row r="38" spans="1:9" ht="15.75" thickBot="1">
      <c r="A38" s="6"/>
      <c r="B38" s="50">
        <v>3</v>
      </c>
      <c r="C38" s="55" t="s">
        <v>26</v>
      </c>
      <c r="D38" s="56"/>
      <c r="E38" s="56"/>
      <c r="F38" s="57"/>
      <c r="G38" s="47">
        <v>0.9</v>
      </c>
      <c r="H38" s="9"/>
      <c r="I38" s="9"/>
    </row>
    <row r="39" spans="1:9" ht="18.75" customHeight="1" thickBot="1">
      <c r="A39" s="6"/>
      <c r="B39" s="49">
        <v>4</v>
      </c>
      <c r="C39" s="78" t="s">
        <v>27</v>
      </c>
      <c r="D39" s="79"/>
      <c r="E39" s="79"/>
      <c r="F39" s="80"/>
      <c r="G39" s="48">
        <v>24</v>
      </c>
      <c r="H39" s="9"/>
      <c r="I39" s="9"/>
    </row>
    <row r="40" spans="1:9" ht="15.75" thickBot="1">
      <c r="B40" s="51" t="s">
        <v>28</v>
      </c>
      <c r="C40" s="52"/>
      <c r="D40" s="52"/>
      <c r="E40" s="52"/>
      <c r="F40" s="53"/>
      <c r="G40" s="41">
        <f>IF(OR(G39=0,G38=0,G37=0,G36=0,G30=0,G39="",G38="",G37="",G36="",G30=""),"",EVEN((G30*G36)/(G39*(G37/100)*G38)))</f>
        <v>610</v>
      </c>
      <c r="H40" s="8"/>
      <c r="I40" s="8"/>
    </row>
    <row r="41" spans="1:9" ht="15.75" thickBot="1">
      <c r="B41" s="51" t="s">
        <v>29</v>
      </c>
      <c r="C41" s="52"/>
      <c r="D41" s="52"/>
      <c r="E41" s="52"/>
      <c r="F41" s="53"/>
      <c r="G41" s="41">
        <f>IF(G40="","",G40*G39/E24)</f>
        <v>19.52</v>
      </c>
    </row>
    <row r="42" spans="1:9">
      <c r="B42" s="46"/>
    </row>
    <row r="56" spans="2:2">
      <c r="B56" s="46"/>
    </row>
  </sheetData>
  <sheetProtection password="CCCD" sheet="1" objects="1" scenarios="1"/>
  <mergeCells count="33">
    <mergeCell ref="C37:F37"/>
    <mergeCell ref="B24:D24"/>
    <mergeCell ref="C39:F39"/>
    <mergeCell ref="C28:F28"/>
    <mergeCell ref="B31:F31"/>
    <mergeCell ref="B32:F32"/>
    <mergeCell ref="C36:F36"/>
    <mergeCell ref="C29:F29"/>
    <mergeCell ref="B30:F30"/>
    <mergeCell ref="C22:D22"/>
    <mergeCell ref="B3:G3"/>
    <mergeCell ref="A1:G1"/>
    <mergeCell ref="C4:G4"/>
    <mergeCell ref="C5:G5"/>
    <mergeCell ref="C6:G6"/>
    <mergeCell ref="C7:G7"/>
    <mergeCell ref="B9:G9"/>
    <mergeCell ref="B40:F40"/>
    <mergeCell ref="B41:F41"/>
    <mergeCell ref="B11:G11"/>
    <mergeCell ref="C38:F38"/>
    <mergeCell ref="B26:G26"/>
    <mergeCell ref="B34:G34"/>
    <mergeCell ref="C23:D2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Argyropoulos</dc:creator>
  <cp:lastModifiedBy>George Argyropoulos</cp:lastModifiedBy>
  <cp:lastPrinted>2012-09-03T19:13:17Z</cp:lastPrinted>
  <dcterms:created xsi:type="dcterms:W3CDTF">2012-08-30T05:28:39Z</dcterms:created>
  <dcterms:modified xsi:type="dcterms:W3CDTF">2012-09-03T19:13:39Z</dcterms:modified>
</cp:coreProperties>
</file>